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1. Krycí list rozpočtu" sheetId="1" r:id="rId1"/>
    <sheet name="6. Zadání - na výšku" sheetId="2" r:id="rId2"/>
  </sheets>
  <definedNames>
    <definedName name="_xlnm.Print_Titles" localSheetId="0">'1. Krycí list rozpočtu'!$1:$3</definedName>
    <definedName name="_xlnm.Print_Titles" localSheetId="1">'6. Zadání - na výšku'!$1:$8</definedName>
  </definedNames>
  <calcPr fullCalcOnLoad="1"/>
</workbook>
</file>

<file path=xl/sharedStrings.xml><?xml version="1.0" encoding="utf-8"?>
<sst xmlns="http://schemas.openxmlformats.org/spreadsheetml/2006/main" count="358" uniqueCount="240">
  <si>
    <t>P.Č.</t>
  </si>
  <si>
    <t>Kód položky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</si>
  <si>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</si>
  <si>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</si>
  <si>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</si>
  <si>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</si>
  <si>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</si>
  <si>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</si>
  <si>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</si>
  <si>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</si>
  <si>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</si>
  <si>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</si>
  <si>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</si>
  <si>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</si>
  <si>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</si>
  <si>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</si>
  <si>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HSV</t>
  </si>
  <si>
    <t>Práce a dodávky HSV</t>
  </si>
  <si>
    <t>Řezy</t>
  </si>
  <si>
    <t>184805111</t>
  </si>
  <si>
    <t>Řez stromu bezpečnostní o ploše koruny do 30 m2 lezeckou technikou</t>
  </si>
  <si>
    <t>kus</t>
  </si>
  <si>
    <t>184805112</t>
  </si>
  <si>
    <t>Řez stromu bezpečnostní o ploše koruny do 60 m2 lezeckou technikou</t>
  </si>
  <si>
    <t>184805113</t>
  </si>
  <si>
    <t>Řez stromu  bezpečnostní o ploše koruny do 90 m2 lezeckou technikou</t>
  </si>
  <si>
    <t>184805114</t>
  </si>
  <si>
    <t>Řez stromu bezpečnostní o ploše koruny do 120 m2 lezeckou technikou</t>
  </si>
  <si>
    <t>184805211</t>
  </si>
  <si>
    <t>Řez stromu zdravotní o ploše koruny do 30 m2 lezeckou technikou</t>
  </si>
  <si>
    <t>184805212</t>
  </si>
  <si>
    <t>Řez stromu zdravotní o ploše koruny do 60 m2 lezeckou technikou</t>
  </si>
  <si>
    <t>184805213</t>
  </si>
  <si>
    <t>Řez stromu zdravotní o ploše koruny do 90 m2 lezeckou technikou</t>
  </si>
  <si>
    <t>184805214</t>
  </si>
  <si>
    <t>Řez stromu zdravotní o ploše koruny do 120 m2 lezeckou technikou</t>
  </si>
  <si>
    <t>184805217</t>
  </si>
  <si>
    <t>Řez stromu zdravotní o ploše koruny do 210 m2 lezeckou technikou</t>
  </si>
  <si>
    <t>R1</t>
  </si>
  <si>
    <t>Ořez výmladků</t>
  </si>
  <si>
    <t>R2</t>
  </si>
  <si>
    <t>Řez lokální - úprava průchozího profilu</t>
  </si>
  <si>
    <t>R4</t>
  </si>
  <si>
    <t>Lokální redukce z důvodu stabilizace</t>
  </si>
  <si>
    <t>R3</t>
  </si>
  <si>
    <t>Bezpečnostní vazby - 20ks na 6 stromech</t>
  </si>
  <si>
    <t>kompl.</t>
  </si>
  <si>
    <t>111251111</t>
  </si>
  <si>
    <t>Drcení ořezaných větví D do 100 mm s odvozem do 20 km</t>
  </si>
  <si>
    <t>m3</t>
  </si>
  <si>
    <t>120</t>
  </si>
  <si>
    <t>Kácení</t>
  </si>
  <si>
    <t>112103125</t>
  </si>
  <si>
    <t>Kácení stromu ve ztížených podmínkách bez odstranění pařezu D kmene do 0,6 m v rovině a svahu do 1:5</t>
  </si>
  <si>
    <t>112103127</t>
  </si>
  <si>
    <t>Kácení stromu ve ztížených podmínkách bez odstranění pařezu D kmene do 0,8 m v rovině a svahu do 1:5</t>
  </si>
  <si>
    <t>162301413</t>
  </si>
  <si>
    <t>Vodorovné přemístění kmenů stromů listnatých do 5 km D kmene do 700 mm</t>
  </si>
  <si>
    <t>162301414</t>
  </si>
  <si>
    <t>Vodorovné přemístění kmenů stromů listnatých do 5 km D kmene do 900 mm</t>
  </si>
  <si>
    <t>111203111</t>
  </si>
  <si>
    <t>Odstranění pařezů odfrézováním do hloubky až 500 mm</t>
  </si>
  <si>
    <t>m2</t>
  </si>
  <si>
    <t>167101101</t>
  </si>
  <si>
    <t>Nakládání výkopku z hornin tř. 1 až 4 do 100 m3</t>
  </si>
  <si>
    <t>162601101</t>
  </si>
  <si>
    <t>Vodorovné přemístění do 4000 m výkopku z horniny tř. 1 až 4</t>
  </si>
  <si>
    <t>181301103</t>
  </si>
  <si>
    <t>Rozprostření ornice tl vrstvy do 200 mm pl do 500 m2 v rovině nebo ve svahu do 1:5</t>
  </si>
  <si>
    <t>183403153</t>
  </si>
  <si>
    <t>Obděl půdy hrabání v rovině</t>
  </si>
  <si>
    <t>185802113</t>
  </si>
  <si>
    <t>Hnojení půdy umělým hnojivem na široko v rovině a svahu do 1:5</t>
  </si>
  <si>
    <t>t</t>
  </si>
  <si>
    <t>708021001</t>
  </si>
  <si>
    <t>HNOJIVO CERERIT VOLNĚ LOŽENÝ</t>
  </si>
  <si>
    <t>KG</t>
  </si>
  <si>
    <t>180402111</t>
  </si>
  <si>
    <t>Založení park tráv výsev rovina</t>
  </si>
  <si>
    <t>720010004</t>
  </si>
  <si>
    <t>TRAVNÍ SEMENO-PARK. SMĚS</t>
  </si>
  <si>
    <t>183403161</t>
  </si>
  <si>
    <t>Obděl půdy válení v rovině</t>
  </si>
  <si>
    <t>101</t>
  </si>
  <si>
    <t>Výsadba vzrostlých stromů</t>
  </si>
  <si>
    <t>183101221</t>
  </si>
  <si>
    <t>Jamky pro výsadbu s výměnou 50 % půdy zeminy tř 1 až 4 objem do 1 m3 v rovině a svahu do 1:5</t>
  </si>
  <si>
    <t>726011905</t>
  </si>
  <si>
    <t>ZAHRADNICKÝ SUBSTRÁT B VOL.LOŽ.</t>
  </si>
  <si>
    <t>M3</t>
  </si>
  <si>
    <t>184102115</t>
  </si>
  <si>
    <t>Výsad dřev bal rov d 0,6 m</t>
  </si>
  <si>
    <t>206301151</t>
  </si>
  <si>
    <t>TILIA PLATYPHYLLOS B 18/20</t>
  </si>
  <si>
    <t>KUS</t>
  </si>
  <si>
    <t>184202112</t>
  </si>
  <si>
    <t>Kotvení dřevin kůly do 3m</t>
  </si>
  <si>
    <t>711211210</t>
  </si>
  <si>
    <t>KŮLY ODKORNĚNÉ D. DO 3 M</t>
  </si>
  <si>
    <t>711211252</t>
  </si>
  <si>
    <t>KŮLY PŘÍČNÉ ODKORNĚNÉ D. 60 CM</t>
  </si>
  <si>
    <t>716151604</t>
  </si>
  <si>
    <t>POPRUH NA VYVAZOVÁNÍ</t>
  </si>
  <si>
    <t>M</t>
  </si>
  <si>
    <t>184501111</t>
  </si>
  <si>
    <t>Zhotovení obal juta 1vrst rovina</t>
  </si>
  <si>
    <t>710212002</t>
  </si>
  <si>
    <t>JUTA</t>
  </si>
  <si>
    <t>M2</t>
  </si>
  <si>
    <t>185802114</t>
  </si>
  <si>
    <t>Hnojení um hnoj rozděl k rostl rov</t>
  </si>
  <si>
    <t>708141501</t>
  </si>
  <si>
    <t>HNOJIVO SILVAMIX-FORTE</t>
  </si>
  <si>
    <t>184921093</t>
  </si>
  <si>
    <t>Mulčování rostlin tl do 0,1m rovina</t>
  </si>
  <si>
    <t>702151803</t>
  </si>
  <si>
    <t>BORKA DRCENA</t>
  </si>
  <si>
    <t>102</t>
  </si>
  <si>
    <t>Výsadba keřů soliterních</t>
  </si>
  <si>
    <t>183101214</t>
  </si>
  <si>
    <t>Jamky výměna 50 horn 1-4 0125m3</t>
  </si>
  <si>
    <t>726011907</t>
  </si>
  <si>
    <t>ZAHRADNICKÝ SUBSTRÁT A VOL.LOŽ.</t>
  </si>
  <si>
    <t>184102113</t>
  </si>
  <si>
    <t>Výsad dřev bal rov d 0,4 m</t>
  </si>
  <si>
    <t>199301060</t>
  </si>
  <si>
    <t>SYRINGA VULGARIS 125-150 SOLITER</t>
  </si>
  <si>
    <t>Ostatní konstrukce a práce-bourání</t>
  </si>
  <si>
    <t>99</t>
  </si>
  <si>
    <t>Přesun hmot</t>
  </si>
  <si>
    <t>998231311</t>
  </si>
  <si>
    <t>Přesun hmot pro sadov úprav do5000m</t>
  </si>
  <si>
    <t>Celkem</t>
  </si>
  <si>
    <t>KRYCÍ LIST ROZPOČTU</t>
  </si>
  <si>
    <t>Název stavby</t>
  </si>
  <si>
    <t>Revitalizace alejí Český Krumlov</t>
  </si>
  <si>
    <t>JKSO</t>
  </si>
  <si>
    <t>Název objektu</t>
  </si>
  <si>
    <t>Revitalizace aleje u DDM</t>
  </si>
  <si>
    <t>EČO</t>
  </si>
  <si>
    <t>Místo</t>
  </si>
  <si>
    <t>Český Krumlov</t>
  </si>
  <si>
    <t>IČO</t>
  </si>
  <si>
    <t>DIČ</t>
  </si>
  <si>
    <t>Objednatel</t>
  </si>
  <si>
    <t>Město Český Krumlov</t>
  </si>
  <si>
    <t>Projektant</t>
  </si>
  <si>
    <t>BARTL s.r.o.</t>
  </si>
  <si>
    <t>Zhotovitel</t>
  </si>
  <si>
    <t>Rozpočet číslo</t>
  </si>
  <si>
    <t>Zpracoval</t>
  </si>
  <si>
    <t>Dne</t>
  </si>
  <si>
    <t>Ing. Kateřina Bartlová</t>
  </si>
  <si>
    <t>08.01.2014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</si>
  <si>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</si>
  <si>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</si>
  <si>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</si>
  <si>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</si>
  <si>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</si>
  <si>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</si>
  <si>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</si>
  <si>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</si>
  <si>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</si>
  <si>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</si>
  <si>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</si>
  <si>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</si>
  <si>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</si>
  <si>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</si>
  <si>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</si>
  <si>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</si>
  <si>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</si>
  <si>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</si>
  <si>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Zařízení staveniště</t>
  </si>
  <si>
    <t>Montáž</t>
  </si>
  <si>
    <t>Bez pevné podl.</t>
  </si>
  <si>
    <t>14</t>
  </si>
  <si>
    <t>Mimostav. doprava</t>
  </si>
  <si>
    <t>PSV</t>
  </si>
  <si>
    <t>Kulturní památka</t>
  </si>
  <si>
    <t>15</t>
  </si>
  <si>
    <t>Územní vlivy</t>
  </si>
  <si>
    <t>11</t>
  </si>
  <si>
    <t>16</t>
  </si>
  <si>
    <t>Provozní vlivy</t>
  </si>
  <si>
    <t>"M"</t>
  </si>
  <si>
    <t>17</t>
  </si>
  <si>
    <t>Ostatní</t>
  </si>
  <si>
    <t>18</t>
  </si>
  <si>
    <t>NUS z rozpočtu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</si>
  <si>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</si>
  <si>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</si>
  <si>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</si>
  <si>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</si>
  <si>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</si>
  <si>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</si>
  <si>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</si>
  <si>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</si>
  <si>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</si>
  <si>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</si>
  <si>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</si>
  <si>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</si>
  <si>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</si>
  <si>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</si>
  <si>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</si>
  <si>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</si>
  <si>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</si>
  <si>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</si>
  <si>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</si>
  <si>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</si>
  <si>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</si>
  <si>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</si>
  <si>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</si>
  <si>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</si>
  <si>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</si>
  <si>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</si>
  <si>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</si>
  <si>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</si>
  <si>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</si>
  <si>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</si>
  <si>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</si>
  <si>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ZADÁNÍ</t>
  </si>
  <si>
    <t xml:space="preserve">Stavba: </t>
  </si>
  <si>
    <t xml:space="preserve">Objekt: </t>
  </si>
  <si>
    <t xml:space="preserve">Datum: </t>
  </si>
  <si>
    <t>8.1.2014</t>
  </si>
  <si>
    <t xml:space="preserve">JKSO: </t>
  </si>
  <si>
    <t>KCN</t>
  </si>
  <si>
    <t>Skrácený popis</t>
  </si>
  <si>
    <t>231</t>
  </si>
  <si>
    <t>R</t>
  </si>
  <si>
    <t>001</t>
  </si>
  <si>
    <t>708</t>
  </si>
  <si>
    <t>720</t>
  </si>
  <si>
    <t>726</t>
  </si>
  <si>
    <t>206</t>
  </si>
  <si>
    <t>711</t>
  </si>
  <si>
    <t>716</t>
  </si>
  <si>
    <t>710</t>
  </si>
  <si>
    <t>702</t>
  </si>
  <si>
    <t>199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</si>
</sst>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##0;\-###0"/>
    <numFmt numFmtId="168" formatCode="0.00%;\-0.00%"/>
    <numFmt numFmtId="169" formatCode="###0.000;\-###0.000"/>
  </numFmts>
  <fonts count="20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i/>
      <sz val="8"/>
      <color indexed="12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"/>
      <family val="0"/>
    </font>
    <font>
      <b/>
      <sz val="10"/>
      <color indexed="18"/>
      <name val="Arial CE"/>
      <family val="0"/>
    </font>
    <font>
      <i/>
      <sz val="7"/>
      <color indexed="12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67" fontId="6" fillId="0" borderId="27" xfId="0" applyFont="1" applyBorder="1" applyAlignment="1">
      <alignment horizontal="right" vertical="center"/>
    </xf>
    <xf numFmtId="167" fontId="6" fillId="0" borderId="28" xfId="0" applyFont="1" applyBorder="1" applyAlignment="1">
      <alignment horizontal="right" vertical="center"/>
    </xf>
    <xf numFmtId="164" fontId="11" fillId="0" borderId="29" xfId="0" applyFont="1" applyBorder="1" applyAlignment="1">
      <alignment horizontal="right" vertical="center"/>
    </xf>
    <xf numFmtId="166" fontId="11" fillId="0" borderId="30" xfId="0" applyFont="1" applyBorder="1" applyAlignment="1">
      <alignment horizontal="right" vertical="center"/>
    </xf>
    <xf numFmtId="167" fontId="6" fillId="0" borderId="29" xfId="0" applyFont="1" applyBorder="1" applyAlignment="1">
      <alignment horizontal="right" vertical="center"/>
    </xf>
    <xf numFmtId="167" fontId="6" fillId="0" borderId="30" xfId="0" applyFont="1" applyBorder="1" applyAlignment="1">
      <alignment horizontal="right" vertical="center"/>
    </xf>
    <xf numFmtId="167" fontId="11" fillId="0" borderId="28" xfId="0" applyFont="1" applyBorder="1" applyAlignment="1">
      <alignment horizontal="right" vertical="center"/>
    </xf>
    <xf numFmtId="164" fontId="11" fillId="0" borderId="7" xfId="0" applyFont="1" applyBorder="1" applyAlignment="1">
      <alignment horizontal="right" vertical="center"/>
    </xf>
    <xf numFmtId="166" fontId="11" fillId="0" borderId="28" xfId="0" applyFont="1" applyBorder="1" applyAlignment="1">
      <alignment horizontal="right" vertical="center"/>
    </xf>
    <xf numFmtId="167" fontId="6" fillId="0" borderId="31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66" fontId="11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164" fontId="6" fillId="0" borderId="36" xfId="0" applyFont="1" applyBorder="1" applyAlignment="1">
      <alignment horizontal="right" vertical="center"/>
    </xf>
    <xf numFmtId="167" fontId="6" fillId="0" borderId="39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168" fontId="4" fillId="0" borderId="35" xfId="0" applyFont="1" applyBorder="1" applyAlignment="1">
      <alignment horizontal="righ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166" fontId="11" fillId="0" borderId="19" xfId="0" applyFont="1" applyBorder="1" applyAlignment="1">
      <alignment horizontal="right" vertical="center"/>
    </xf>
    <xf numFmtId="164" fontId="6" fillId="0" borderId="19" xfId="0" applyFont="1" applyBorder="1" applyAlignment="1">
      <alignment horizontal="right" vertical="center"/>
    </xf>
    <xf numFmtId="167" fontId="6" fillId="0" borderId="21" xfId="0" applyFont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166" fontId="11" fillId="0" borderId="44" xfId="0" applyFont="1" applyBorder="1" applyAlignment="1">
      <alignment horizontal="right" vertical="center"/>
    </xf>
    <xf numFmtId="166" fontId="11" fillId="0" borderId="20" xfId="0" applyFont="1" applyBorder="1" applyAlignment="1">
      <alignment horizontal="right" vertical="center"/>
    </xf>
    <xf numFmtId="167" fontId="11" fillId="0" borderId="7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top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 vertical="center"/>
    </xf>
    <xf numFmtId="0" fontId="8" fillId="0" borderId="40" xfId="0" applyFont="1" applyBorder="1" applyAlignment="1">
      <alignment horizontal="left"/>
    </xf>
    <xf numFmtId="2" fontId="4" fillId="0" borderId="51" xfId="0" applyFont="1" applyBorder="1" applyAlignment="1">
      <alignment horizontal="right" vertical="center"/>
    </xf>
    <xf numFmtId="166" fontId="11" fillId="0" borderId="40" xfId="0" applyFont="1" applyBorder="1" applyAlignment="1">
      <alignment horizontal="right" vertical="center"/>
    </xf>
    <xf numFmtId="0" fontId="8" fillId="0" borderId="52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top"/>
    </xf>
    <xf numFmtId="0" fontId="8" fillId="0" borderId="54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166" fontId="14" fillId="0" borderId="15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5" xfId="0" applyFont="1" applyBorder="1" applyAlignment="1">
      <alignment horizontal="left" vertical="center"/>
    </xf>
    <xf numFmtId="0" fontId="8" fillId="0" borderId="44" xfId="0" applyFont="1" applyBorder="1" applyAlignment="1">
      <alignment horizontal="left"/>
    </xf>
    <xf numFmtId="0" fontId="8" fillId="0" borderId="31" xfId="0" applyFont="1" applyBorder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3" borderId="1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7" fontId="2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169" fontId="2" fillId="0" borderId="0" xfId="0" applyFont="1" applyAlignment="1">
      <alignment horizontal="right"/>
    </xf>
    <xf numFmtId="2" fontId="2" fillId="0" borderId="0" xfId="0" applyFont="1" applyAlignment="1">
      <alignment horizontal="right"/>
    </xf>
    <xf numFmtId="2" fontId="2" fillId="0" borderId="56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167" fontId="4" fillId="0" borderId="57" xfId="0" applyFont="1" applyBorder="1" applyAlignment="1">
      <alignment horizontal="right"/>
    </xf>
    <xf numFmtId="0" fontId="4" fillId="0" borderId="58" xfId="0" applyFont="1" applyBorder="1" applyAlignment="1">
      <alignment horizontal="left" wrapText="1"/>
    </xf>
    <xf numFmtId="169" fontId="4" fillId="0" borderId="58" xfId="0" applyFont="1" applyBorder="1" applyAlignment="1">
      <alignment horizontal="right"/>
    </xf>
    <xf numFmtId="2" fontId="2" fillId="0" borderId="58" xfId="0" applyFont="1" applyBorder="1" applyAlignment="1">
      <alignment horizontal="right"/>
    </xf>
    <xf numFmtId="2" fontId="2" fillId="0" borderId="59" xfId="0" applyFont="1" applyBorder="1" applyAlignment="1">
      <alignment horizontal="right"/>
    </xf>
    <xf numFmtId="167" fontId="5" fillId="0" borderId="57" xfId="0" applyFont="1" applyBorder="1" applyAlignment="1">
      <alignment horizontal="right"/>
    </xf>
    <xf numFmtId="0" fontId="5" fillId="0" borderId="58" xfId="0" applyFont="1" applyBorder="1" applyAlignment="1">
      <alignment horizontal="left" wrapText="1"/>
    </xf>
    <xf numFmtId="169" fontId="5" fillId="0" borderId="58" xfId="0" applyFont="1" applyBorder="1" applyAlignment="1">
      <alignment horizontal="right"/>
    </xf>
    <xf numFmtId="2" fontId="17" fillId="0" borderId="58" xfId="0" applyFont="1" applyBorder="1" applyAlignment="1">
      <alignment horizontal="right"/>
    </xf>
    <xf numFmtId="167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9" fontId="11" fillId="0" borderId="0" xfId="0" applyFont="1" applyAlignment="1">
      <alignment horizontal="right"/>
    </xf>
    <xf numFmtId="2" fontId="11" fillId="0" borderId="0" xfId="0" applyFont="1" applyAlignment="1">
      <alignment horizontal="right"/>
    </xf>
    <xf numFmtId="2" fontId="11" fillId="0" borderId="17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66" fontId="4" fillId="0" borderId="0" xfId="0" applyFont="1" applyAlignment="1">
      <alignment horizontal="left" vertical="center"/>
    </xf>
    <xf numFmtId="166" fontId="4" fillId="0" borderId="54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pane ySplit="3" topLeftCell="BM19" activePane="bottomLeft" state="frozen"/>
      <selection pane="topLeft" activeCell="A1" sqref="A1"/>
      <selection pane="bottomLeft" activeCell="E30" sqref="E30"/>
    </sheetView>
  </sheetViews>
  <sheetFormatPr defaultColWidth="9.3320312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s="2" customFormat="1" ht="21" customHeight="1">
      <c r="A2" s="8"/>
      <c r="B2" s="9"/>
      <c r="C2" s="9"/>
      <c r="D2" s="9"/>
      <c r="E2" s="9"/>
      <c r="F2" s="9"/>
      <c r="G2" s="10" t="s">
        <v>133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"/>
    </row>
    <row r="3" spans="1:19" s="2" customFormat="1" ht="14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/>
      <c r="P3" s="13"/>
      <c r="Q3" s="13"/>
      <c r="R3" s="13"/>
      <c r="S3" s="14"/>
    </row>
    <row r="4" spans="1:19" s="2" customFormat="1" ht="9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1:19" s="2" customFormat="1" ht="24.75" customHeight="1">
      <c r="A5" s="18"/>
      <c r="B5" s="19" t="s">
        <v>134</v>
      </c>
      <c r="C5" s="19"/>
      <c r="D5" s="19"/>
      <c r="E5" s="158" t="s">
        <v>135</v>
      </c>
      <c r="F5" s="159"/>
      <c r="G5" s="159"/>
      <c r="H5" s="159"/>
      <c r="I5" s="159"/>
      <c r="J5" s="159"/>
      <c r="K5" s="159"/>
      <c r="L5" s="160"/>
      <c r="M5" s="19"/>
      <c r="N5" s="19"/>
      <c r="O5" s="157" t="s">
        <v>136</v>
      </c>
      <c r="P5" s="157"/>
      <c r="Q5" s="20"/>
      <c r="R5" s="21"/>
      <c r="S5" s="22"/>
    </row>
    <row r="6" spans="1:19" s="2" customFormat="1" ht="24.75" customHeight="1">
      <c r="A6" s="18"/>
      <c r="B6" s="19" t="s">
        <v>137</v>
      </c>
      <c r="C6" s="19"/>
      <c r="D6" s="19"/>
      <c r="E6" s="161" t="s">
        <v>138</v>
      </c>
      <c r="F6" s="162"/>
      <c r="G6" s="162"/>
      <c r="H6" s="162"/>
      <c r="I6" s="162"/>
      <c r="J6" s="162"/>
      <c r="K6" s="162"/>
      <c r="L6" s="163"/>
      <c r="M6" s="19"/>
      <c r="N6" s="19"/>
      <c r="O6" s="157" t="s">
        <v>139</v>
      </c>
      <c r="P6" s="157"/>
      <c r="Q6" s="23"/>
      <c r="R6" s="24"/>
      <c r="S6" s="22"/>
    </row>
    <row r="7" spans="1:19" s="2" customFormat="1" ht="24.75" customHeight="1">
      <c r="A7" s="18"/>
      <c r="B7" s="19"/>
      <c r="C7" s="19"/>
      <c r="D7" s="19"/>
      <c r="E7" s="164"/>
      <c r="F7" s="165"/>
      <c r="G7" s="165"/>
      <c r="H7" s="165"/>
      <c r="I7" s="165"/>
      <c r="J7" s="165"/>
      <c r="K7" s="165"/>
      <c r="L7" s="166"/>
      <c r="M7" s="19"/>
      <c r="N7" s="19"/>
      <c r="O7" s="157" t="s">
        <v>140</v>
      </c>
      <c r="P7" s="157"/>
      <c r="Q7" s="25" t="s">
        <v>141</v>
      </c>
      <c r="R7" s="26"/>
      <c r="S7" s="22"/>
    </row>
    <row r="8" spans="1:19" s="2" customFormat="1" ht="24.7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57" t="s">
        <v>142</v>
      </c>
      <c r="P8" s="157"/>
      <c r="Q8" s="19" t="s">
        <v>143</v>
      </c>
      <c r="R8" s="19"/>
      <c r="S8" s="22"/>
    </row>
    <row r="9" spans="1:19" s="2" customFormat="1" ht="24.75" customHeight="1">
      <c r="A9" s="18"/>
      <c r="B9" s="19" t="s">
        <v>144</v>
      </c>
      <c r="C9" s="19"/>
      <c r="D9" s="19"/>
      <c r="E9" s="167" t="s">
        <v>145</v>
      </c>
      <c r="F9" s="168"/>
      <c r="G9" s="168"/>
      <c r="H9" s="168"/>
      <c r="I9" s="168"/>
      <c r="J9" s="168"/>
      <c r="K9" s="168"/>
      <c r="L9" s="169"/>
      <c r="M9" s="19"/>
      <c r="N9" s="19"/>
      <c r="O9" s="149"/>
      <c r="P9" s="150"/>
      <c r="Q9" s="27"/>
      <c r="R9" s="29"/>
      <c r="S9" s="22"/>
    </row>
    <row r="10" spans="1:19" s="2" customFormat="1" ht="24.75" customHeight="1">
      <c r="A10" s="18"/>
      <c r="B10" s="19" t="s">
        <v>146</v>
      </c>
      <c r="C10" s="19"/>
      <c r="D10" s="19"/>
      <c r="E10" s="170" t="s">
        <v>147</v>
      </c>
      <c r="F10" s="171"/>
      <c r="G10" s="171"/>
      <c r="H10" s="171"/>
      <c r="I10" s="171"/>
      <c r="J10" s="171"/>
      <c r="K10" s="171"/>
      <c r="L10" s="172"/>
      <c r="M10" s="19"/>
      <c r="N10" s="19"/>
      <c r="O10" s="149"/>
      <c r="P10" s="150"/>
      <c r="Q10" s="27"/>
      <c r="R10" s="29"/>
      <c r="S10" s="22"/>
    </row>
    <row r="11" spans="1:19" s="2" customFormat="1" ht="24.75" customHeight="1">
      <c r="A11" s="18"/>
      <c r="B11" s="19" t="s">
        <v>148</v>
      </c>
      <c r="C11" s="19"/>
      <c r="D11" s="19"/>
      <c r="E11" s="154"/>
      <c r="F11" s="155"/>
      <c r="G11" s="155"/>
      <c r="H11" s="155"/>
      <c r="I11" s="155"/>
      <c r="J11" s="155"/>
      <c r="K11" s="155"/>
      <c r="L11" s="156"/>
      <c r="M11" s="19"/>
      <c r="N11" s="19"/>
      <c r="O11" s="149"/>
      <c r="P11" s="150"/>
      <c r="Q11" s="27"/>
      <c r="R11" s="29"/>
      <c r="S11" s="22"/>
    </row>
    <row r="12" spans="1:19" s="2" customFormat="1" ht="18.75" customHeight="1">
      <c r="A12" s="18"/>
      <c r="B12" s="19"/>
      <c r="C12" s="19"/>
      <c r="D12" s="19"/>
      <c r="E12" s="4"/>
      <c r="F12" s="19"/>
      <c r="G12" s="19"/>
      <c r="H12" s="19"/>
      <c r="I12" s="19"/>
      <c r="J12" s="19"/>
      <c r="K12" s="19"/>
      <c r="L12" s="19"/>
      <c r="M12" s="19"/>
      <c r="N12" s="19"/>
      <c r="O12" s="4"/>
      <c r="P12" s="4"/>
      <c r="Q12" s="4"/>
      <c r="R12" s="19"/>
      <c r="S12" s="22"/>
    </row>
    <row r="13" spans="1:19" s="2" customFormat="1" ht="18.75" customHeight="1">
      <c r="A13" s="18"/>
      <c r="B13" s="19"/>
      <c r="C13" s="19"/>
      <c r="D13" s="19"/>
      <c r="E13" s="4" t="s">
        <v>149</v>
      </c>
      <c r="F13" s="19"/>
      <c r="G13" s="19" t="s">
        <v>150</v>
      </c>
      <c r="H13" s="19"/>
      <c r="I13" s="19"/>
      <c r="J13" s="19"/>
      <c r="K13" s="19"/>
      <c r="L13" s="19"/>
      <c r="M13" s="19"/>
      <c r="N13" s="19"/>
      <c r="O13" s="148" t="s">
        <v>151</v>
      </c>
      <c r="P13" s="148"/>
      <c r="Q13" s="4"/>
      <c r="R13" s="30"/>
      <c r="S13" s="22"/>
    </row>
    <row r="14" spans="1:19" s="2" customFormat="1" ht="18.75" customHeight="1">
      <c r="A14" s="18"/>
      <c r="B14" s="19"/>
      <c r="C14" s="19"/>
      <c r="D14" s="19"/>
      <c r="E14" s="31"/>
      <c r="F14" s="19"/>
      <c r="G14" s="27" t="s">
        <v>152</v>
      </c>
      <c r="H14" s="32"/>
      <c r="I14" s="28"/>
      <c r="J14" s="19"/>
      <c r="K14" s="19"/>
      <c r="L14" s="19"/>
      <c r="M14" s="19"/>
      <c r="N14" s="19"/>
      <c r="O14" s="149" t="s">
        <v>153</v>
      </c>
      <c r="P14" s="150"/>
      <c r="Q14" s="4"/>
      <c r="R14" s="33"/>
      <c r="S14" s="22"/>
    </row>
    <row r="15" spans="1:19" s="2" customFormat="1" ht="9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9"/>
      <c r="P15" s="35"/>
      <c r="Q15" s="35"/>
      <c r="R15" s="35"/>
      <c r="S15" s="36"/>
    </row>
    <row r="16" spans="1:19" s="2" customFormat="1" ht="20.25" customHeight="1">
      <c r="A16" s="37"/>
      <c r="B16" s="38"/>
      <c r="C16" s="38"/>
      <c r="D16" s="38"/>
      <c r="E16" s="39" t="s">
        <v>154</v>
      </c>
      <c r="F16" s="38"/>
      <c r="G16" s="38"/>
      <c r="H16" s="38"/>
      <c r="I16" s="38"/>
      <c r="J16" s="38"/>
      <c r="K16" s="38"/>
      <c r="L16" s="38"/>
      <c r="M16" s="38"/>
      <c r="N16" s="38"/>
      <c r="O16" s="16"/>
      <c r="P16" s="38"/>
      <c r="Q16" s="38"/>
      <c r="R16" s="38"/>
      <c r="S16" s="40"/>
    </row>
    <row r="17" spans="1:19" s="2" customFormat="1" ht="21.75" customHeight="1">
      <c r="A17" s="41" t="s">
        <v>155</v>
      </c>
      <c r="B17" s="42"/>
      <c r="C17" s="42"/>
      <c r="D17" s="43"/>
      <c r="E17" s="44" t="s">
        <v>156</v>
      </c>
      <c r="F17" s="43"/>
      <c r="G17" s="44" t="s">
        <v>157</v>
      </c>
      <c r="H17" s="42"/>
      <c r="I17" s="43"/>
      <c r="J17" s="44" t="s">
        <v>158</v>
      </c>
      <c r="K17" s="42"/>
      <c r="L17" s="44" t="s">
        <v>159</v>
      </c>
      <c r="M17" s="42"/>
      <c r="N17" s="42"/>
      <c r="O17" s="42"/>
      <c r="P17" s="43"/>
      <c r="Q17" s="44" t="s">
        <v>160</v>
      </c>
      <c r="R17" s="42"/>
      <c r="S17" s="45"/>
    </row>
    <row r="18" spans="1:19" s="2" customFormat="1" ht="19.5" customHeight="1">
      <c r="A18" s="46"/>
      <c r="B18" s="47"/>
      <c r="C18" s="47"/>
      <c r="D18" s="48"/>
      <c r="E18" s="49"/>
      <c r="F18" s="50"/>
      <c r="G18" s="51"/>
      <c r="H18" s="47"/>
      <c r="I18" s="48"/>
      <c r="J18" s="49"/>
      <c r="K18" s="52"/>
      <c r="L18" s="51"/>
      <c r="M18" s="47"/>
      <c r="N18" s="47"/>
      <c r="O18" s="53"/>
      <c r="P18" s="48"/>
      <c r="Q18" s="51"/>
      <c r="R18" s="54"/>
      <c r="S18" s="55"/>
    </row>
    <row r="19" spans="1:19" s="2" customFormat="1" ht="20.25" customHeight="1">
      <c r="A19" s="37"/>
      <c r="B19" s="38"/>
      <c r="C19" s="38"/>
      <c r="D19" s="38"/>
      <c r="E19" s="39" t="s">
        <v>161</v>
      </c>
      <c r="F19" s="38"/>
      <c r="G19" s="38"/>
      <c r="H19" s="38"/>
      <c r="I19" s="38"/>
      <c r="J19" s="56" t="s">
        <v>162</v>
      </c>
      <c r="K19" s="38"/>
      <c r="L19" s="38"/>
      <c r="M19" s="38"/>
      <c r="N19" s="38"/>
      <c r="O19" s="35"/>
      <c r="P19" s="38"/>
      <c r="Q19" s="38"/>
      <c r="R19" s="38"/>
      <c r="S19" s="40"/>
    </row>
    <row r="20" spans="1:19" s="2" customFormat="1" ht="19.5" customHeight="1">
      <c r="A20" s="57" t="s">
        <v>163</v>
      </c>
      <c r="B20" s="58"/>
      <c r="C20" s="59" t="s">
        <v>164</v>
      </c>
      <c r="D20" s="60"/>
      <c r="E20" s="60"/>
      <c r="F20" s="61"/>
      <c r="G20" s="57" t="s">
        <v>165</v>
      </c>
      <c r="H20" s="62"/>
      <c r="I20" s="59" t="s">
        <v>166</v>
      </c>
      <c r="J20" s="60"/>
      <c r="K20" s="60"/>
      <c r="L20" s="57" t="s">
        <v>167</v>
      </c>
      <c r="M20" s="62"/>
      <c r="N20" s="59" t="s">
        <v>168</v>
      </c>
      <c r="O20" s="63"/>
      <c r="P20" s="60"/>
      <c r="Q20" s="60"/>
      <c r="R20" s="60"/>
      <c r="S20" s="61"/>
    </row>
    <row r="21" spans="1:19" s="2" customFormat="1" ht="19.5" customHeight="1">
      <c r="A21" s="64" t="s">
        <v>6</v>
      </c>
      <c r="B21" s="65" t="s">
        <v>16</v>
      </c>
      <c r="C21" s="66"/>
      <c r="D21" s="67" t="s">
        <v>169</v>
      </c>
      <c r="E21" s="68"/>
      <c r="F21" s="69"/>
      <c r="G21" s="64" t="s">
        <v>13</v>
      </c>
      <c r="H21" s="70" t="s">
        <v>170</v>
      </c>
      <c r="I21" s="71"/>
      <c r="J21" s="72">
        <v>0</v>
      </c>
      <c r="K21" s="73"/>
      <c r="L21" s="64" t="s">
        <v>171</v>
      </c>
      <c r="M21" s="74" t="s">
        <v>172</v>
      </c>
      <c r="N21" s="75"/>
      <c r="O21" s="75"/>
      <c r="P21" s="75"/>
      <c r="Q21" s="76"/>
      <c r="R21" s="68"/>
      <c r="S21" s="69"/>
    </row>
    <row r="22" spans="1:19" s="2" customFormat="1" ht="19.5" customHeight="1">
      <c r="A22" s="64" t="s">
        <v>7</v>
      </c>
      <c r="B22" s="77"/>
      <c r="C22" s="78"/>
      <c r="D22" s="67" t="s">
        <v>173</v>
      </c>
      <c r="E22" s="68"/>
      <c r="F22" s="69"/>
      <c r="G22" s="64" t="s">
        <v>14</v>
      </c>
      <c r="H22" s="19" t="s">
        <v>174</v>
      </c>
      <c r="I22" s="71"/>
      <c r="J22" s="72">
        <v>0</v>
      </c>
      <c r="K22" s="73"/>
      <c r="L22" s="64" t="s">
        <v>175</v>
      </c>
      <c r="M22" s="74" t="s">
        <v>176</v>
      </c>
      <c r="N22" s="75"/>
      <c r="O22" s="19"/>
      <c r="P22" s="75"/>
      <c r="Q22" s="76"/>
      <c r="R22" s="68"/>
      <c r="S22" s="69"/>
    </row>
    <row r="23" spans="1:19" s="2" customFormat="1" ht="19.5" customHeight="1">
      <c r="A23" s="64" t="s">
        <v>8</v>
      </c>
      <c r="B23" s="65" t="s">
        <v>177</v>
      </c>
      <c r="C23" s="66"/>
      <c r="D23" s="67" t="s">
        <v>169</v>
      </c>
      <c r="E23" s="68"/>
      <c r="F23" s="69"/>
      <c r="G23" s="64" t="s">
        <v>15</v>
      </c>
      <c r="H23" s="70" t="s">
        <v>178</v>
      </c>
      <c r="I23" s="71"/>
      <c r="J23" s="72">
        <v>0</v>
      </c>
      <c r="K23" s="73"/>
      <c r="L23" s="64" t="s">
        <v>179</v>
      </c>
      <c r="M23" s="74" t="s">
        <v>180</v>
      </c>
      <c r="N23" s="75"/>
      <c r="O23" s="75"/>
      <c r="P23" s="75"/>
      <c r="Q23" s="76"/>
      <c r="R23" s="68"/>
      <c r="S23" s="69"/>
    </row>
    <row r="24" spans="1:19" s="2" customFormat="1" ht="19.5" customHeight="1">
      <c r="A24" s="64" t="s">
        <v>9</v>
      </c>
      <c r="B24" s="77"/>
      <c r="C24" s="78"/>
      <c r="D24" s="67" t="s">
        <v>173</v>
      </c>
      <c r="E24" s="68"/>
      <c r="F24" s="69"/>
      <c r="G24" s="64" t="s">
        <v>181</v>
      </c>
      <c r="H24" s="70"/>
      <c r="I24" s="71"/>
      <c r="J24" s="72">
        <v>0</v>
      </c>
      <c r="K24" s="73"/>
      <c r="L24" s="64" t="s">
        <v>182</v>
      </c>
      <c r="M24" s="74" t="s">
        <v>183</v>
      </c>
      <c r="N24" s="75"/>
      <c r="O24" s="19"/>
      <c r="P24" s="75"/>
      <c r="Q24" s="76"/>
      <c r="R24" s="68"/>
      <c r="S24" s="69"/>
    </row>
    <row r="25" spans="1:19" s="2" customFormat="1" ht="19.5" customHeight="1">
      <c r="A25" s="64" t="s">
        <v>10</v>
      </c>
      <c r="B25" s="65" t="s">
        <v>184</v>
      </c>
      <c r="C25" s="66"/>
      <c r="D25" s="67" t="s">
        <v>169</v>
      </c>
      <c r="E25" s="68"/>
      <c r="F25" s="69"/>
      <c r="G25" s="79"/>
      <c r="H25" s="75"/>
      <c r="I25" s="71"/>
      <c r="J25" s="72"/>
      <c r="K25" s="73"/>
      <c r="L25" s="64" t="s">
        <v>185</v>
      </c>
      <c r="M25" s="74" t="s">
        <v>186</v>
      </c>
      <c r="N25" s="75"/>
      <c r="O25" s="75"/>
      <c r="P25" s="75"/>
      <c r="Q25" s="76"/>
      <c r="R25" s="68"/>
      <c r="S25" s="69"/>
    </row>
    <row r="26" spans="1:19" s="2" customFormat="1" ht="19.5" customHeight="1">
      <c r="A26" s="64" t="s">
        <v>11</v>
      </c>
      <c r="B26" s="77"/>
      <c r="C26" s="78"/>
      <c r="D26" s="67" t="s">
        <v>173</v>
      </c>
      <c r="E26" s="68"/>
      <c r="F26" s="69"/>
      <c r="G26" s="79"/>
      <c r="H26" s="75"/>
      <c r="I26" s="71"/>
      <c r="J26" s="72"/>
      <c r="K26" s="73"/>
      <c r="L26" s="64" t="s">
        <v>187</v>
      </c>
      <c r="M26" s="70" t="s">
        <v>188</v>
      </c>
      <c r="N26" s="75"/>
      <c r="O26" s="19"/>
      <c r="P26" s="75"/>
      <c r="Q26" s="71"/>
      <c r="R26" s="68"/>
      <c r="S26" s="69"/>
    </row>
    <row r="27" spans="1:19" s="2" customFormat="1" ht="19.5" customHeight="1">
      <c r="A27" s="64" t="s">
        <v>12</v>
      </c>
      <c r="B27" s="80" t="s">
        <v>189</v>
      </c>
      <c r="C27" s="75"/>
      <c r="D27" s="71"/>
      <c r="E27" s="81"/>
      <c r="F27" s="40"/>
      <c r="G27" s="64" t="s">
        <v>190</v>
      </c>
      <c r="H27" s="80" t="s">
        <v>191</v>
      </c>
      <c r="I27" s="71"/>
      <c r="J27" s="82"/>
      <c r="K27" s="83"/>
      <c r="L27" s="64" t="s">
        <v>192</v>
      </c>
      <c r="M27" s="80" t="s">
        <v>193</v>
      </c>
      <c r="N27" s="75"/>
      <c r="O27" s="75"/>
      <c r="P27" s="75"/>
      <c r="Q27" s="71"/>
      <c r="R27" s="81"/>
      <c r="S27" s="40"/>
    </row>
    <row r="28" spans="1:19" s="2" customFormat="1" ht="19.5" customHeight="1">
      <c r="A28" s="84" t="s">
        <v>194</v>
      </c>
      <c r="B28" s="85" t="s">
        <v>195</v>
      </c>
      <c r="C28" s="86"/>
      <c r="D28" s="87"/>
      <c r="E28" s="88"/>
      <c r="F28" s="36"/>
      <c r="G28" s="84" t="s">
        <v>196</v>
      </c>
      <c r="H28" s="85" t="s">
        <v>197</v>
      </c>
      <c r="I28" s="87"/>
      <c r="J28" s="89"/>
      <c r="K28" s="90"/>
      <c r="L28" s="84" t="s">
        <v>198</v>
      </c>
      <c r="M28" s="85" t="s">
        <v>199</v>
      </c>
      <c r="N28" s="86"/>
      <c r="O28" s="35"/>
      <c r="P28" s="86"/>
      <c r="Q28" s="87"/>
      <c r="R28" s="88"/>
      <c r="S28" s="36"/>
    </row>
    <row r="29" spans="1:19" s="2" customFormat="1" ht="19.5" customHeight="1">
      <c r="A29" s="91" t="s">
        <v>146</v>
      </c>
      <c r="B29" s="16"/>
      <c r="C29" s="16"/>
      <c r="D29" s="16"/>
      <c r="E29" s="16"/>
      <c r="F29" s="92"/>
      <c r="G29" s="93"/>
      <c r="H29" s="16"/>
      <c r="I29" s="16"/>
      <c r="J29" s="16"/>
      <c r="K29" s="16"/>
      <c r="L29" s="57" t="s">
        <v>200</v>
      </c>
      <c r="M29" s="43"/>
      <c r="N29" s="59" t="s">
        <v>201</v>
      </c>
      <c r="O29" s="19"/>
      <c r="P29" s="42"/>
      <c r="Q29" s="42"/>
      <c r="R29" s="42"/>
      <c r="S29" s="45"/>
    </row>
    <row r="30" spans="1:19" s="2" customFormat="1" ht="19.5" customHeight="1">
      <c r="A30" s="18"/>
      <c r="B30" s="19"/>
      <c r="C30" s="19"/>
      <c r="D30" s="19"/>
      <c r="E30" s="19"/>
      <c r="F30" s="94"/>
      <c r="G30" s="95"/>
      <c r="H30" s="19"/>
      <c r="I30" s="19"/>
      <c r="J30" s="19"/>
      <c r="K30" s="19"/>
      <c r="L30" s="64" t="s">
        <v>202</v>
      </c>
      <c r="M30" s="70" t="s">
        <v>203</v>
      </c>
      <c r="N30" s="75"/>
      <c r="O30" s="75"/>
      <c r="P30" s="75"/>
      <c r="Q30" s="71"/>
      <c r="R30" s="81">
        <f>'6. Zadání - na výšku'!H70</f>
        <v>0</v>
      </c>
      <c r="S30" s="40"/>
    </row>
    <row r="31" spans="1:19" s="2" customFormat="1" ht="19.5" customHeight="1">
      <c r="A31" s="96" t="s">
        <v>204</v>
      </c>
      <c r="B31" s="97"/>
      <c r="C31" s="97"/>
      <c r="D31" s="97"/>
      <c r="E31" s="97"/>
      <c r="F31" s="78"/>
      <c r="G31" s="98" t="s">
        <v>205</v>
      </c>
      <c r="H31" s="97"/>
      <c r="I31" s="97"/>
      <c r="J31" s="97"/>
      <c r="K31" s="97"/>
      <c r="L31" s="64" t="s">
        <v>206</v>
      </c>
      <c r="M31" s="74" t="s">
        <v>207</v>
      </c>
      <c r="N31" s="99">
        <v>15</v>
      </c>
      <c r="O31" s="4" t="s">
        <v>208</v>
      </c>
      <c r="P31" s="151"/>
      <c r="Q31" s="148"/>
      <c r="R31" s="100"/>
      <c r="S31" s="101"/>
    </row>
    <row r="32" spans="1:19" s="2" customFormat="1" ht="20.25" customHeight="1">
      <c r="A32" s="102" t="s">
        <v>144</v>
      </c>
      <c r="B32" s="103"/>
      <c r="C32" s="103"/>
      <c r="D32" s="103"/>
      <c r="E32" s="103"/>
      <c r="F32" s="66"/>
      <c r="G32" s="104"/>
      <c r="H32" s="103"/>
      <c r="I32" s="103"/>
      <c r="J32" s="103"/>
      <c r="K32" s="103"/>
      <c r="L32" s="64" t="s">
        <v>209</v>
      </c>
      <c r="M32" s="74" t="s">
        <v>207</v>
      </c>
      <c r="N32" s="99">
        <v>21</v>
      </c>
      <c r="O32" s="105" t="s">
        <v>208</v>
      </c>
      <c r="P32" s="152">
        <v>298182.91</v>
      </c>
      <c r="Q32" s="153"/>
      <c r="R32" s="68">
        <f>SUM(R30)*0.21</f>
        <v>0</v>
      </c>
      <c r="S32" s="69"/>
    </row>
    <row r="33" spans="1:19" s="2" customFormat="1" ht="20.25" customHeight="1">
      <c r="A33" s="18"/>
      <c r="B33" s="19"/>
      <c r="C33" s="19"/>
      <c r="D33" s="19"/>
      <c r="E33" s="19"/>
      <c r="F33" s="94"/>
      <c r="G33" s="95"/>
      <c r="H33" s="19"/>
      <c r="I33" s="19"/>
      <c r="J33" s="19"/>
      <c r="K33" s="19"/>
      <c r="L33" s="84" t="s">
        <v>210</v>
      </c>
      <c r="M33" s="106" t="s">
        <v>211</v>
      </c>
      <c r="N33" s="86"/>
      <c r="O33" s="19"/>
      <c r="P33" s="86"/>
      <c r="Q33" s="87"/>
      <c r="R33" s="107">
        <f>SUM(R30,R32)</f>
        <v>0</v>
      </c>
      <c r="S33" s="29"/>
    </row>
    <row r="34" spans="1:19" s="2" customFormat="1" ht="19.5" customHeight="1">
      <c r="A34" s="96" t="s">
        <v>204</v>
      </c>
      <c r="B34" s="97"/>
      <c r="C34" s="97"/>
      <c r="D34" s="97"/>
      <c r="E34" s="97"/>
      <c r="F34" s="78"/>
      <c r="G34" s="98" t="s">
        <v>205</v>
      </c>
      <c r="H34" s="97"/>
      <c r="I34" s="97"/>
      <c r="J34" s="97"/>
      <c r="K34" s="97"/>
      <c r="L34" s="57" t="s">
        <v>212</v>
      </c>
      <c r="M34" s="43"/>
      <c r="N34" s="59" t="s">
        <v>213</v>
      </c>
      <c r="O34" s="16"/>
      <c r="P34" s="42"/>
      <c r="Q34" s="42"/>
      <c r="R34" s="108"/>
      <c r="S34" s="45"/>
    </row>
    <row r="35" spans="1:19" s="2" customFormat="1" ht="20.25" customHeight="1">
      <c r="A35" s="102" t="s">
        <v>148</v>
      </c>
      <c r="B35" s="103"/>
      <c r="C35" s="103"/>
      <c r="D35" s="103"/>
      <c r="E35" s="103"/>
      <c r="F35" s="66"/>
      <c r="G35" s="104"/>
      <c r="H35" s="103"/>
      <c r="I35" s="103"/>
      <c r="J35" s="103"/>
      <c r="K35" s="103"/>
      <c r="L35" s="64" t="s">
        <v>214</v>
      </c>
      <c r="M35" s="70" t="s">
        <v>215</v>
      </c>
      <c r="N35" s="75"/>
      <c r="O35" s="75"/>
      <c r="P35" s="75"/>
      <c r="Q35" s="71"/>
      <c r="R35" s="68"/>
      <c r="S35" s="69"/>
    </row>
    <row r="36" spans="1:19" s="2" customFormat="1" ht="19.5" customHeight="1">
      <c r="A36" s="18"/>
      <c r="B36" s="19"/>
      <c r="C36" s="19"/>
      <c r="D36" s="19"/>
      <c r="E36" s="19"/>
      <c r="F36" s="94"/>
      <c r="G36" s="95"/>
      <c r="H36" s="19"/>
      <c r="I36" s="19"/>
      <c r="J36" s="19"/>
      <c r="K36" s="19"/>
      <c r="L36" s="64" t="s">
        <v>216</v>
      </c>
      <c r="M36" s="70" t="s">
        <v>217</v>
      </c>
      <c r="N36" s="75"/>
      <c r="O36" s="97"/>
      <c r="P36" s="75"/>
      <c r="Q36" s="71"/>
      <c r="R36" s="68"/>
      <c r="S36" s="69"/>
    </row>
    <row r="37" spans="1:19" s="2" customFormat="1" ht="19.5" customHeight="1">
      <c r="A37" s="109" t="s">
        <v>204</v>
      </c>
      <c r="B37" s="35"/>
      <c r="C37" s="35"/>
      <c r="D37" s="35"/>
      <c r="E37" s="35"/>
      <c r="F37" s="110"/>
      <c r="G37" s="111" t="s">
        <v>205</v>
      </c>
      <c r="H37" s="35"/>
      <c r="I37" s="35"/>
      <c r="J37" s="35"/>
      <c r="K37" s="35"/>
      <c r="L37" s="84" t="s">
        <v>218</v>
      </c>
      <c r="M37" s="85" t="s">
        <v>219</v>
      </c>
      <c r="N37" s="86"/>
      <c r="O37" s="35"/>
      <c r="P37" s="86"/>
      <c r="Q37" s="87"/>
      <c r="R37" s="49"/>
      <c r="S37" s="112"/>
    </row>
  </sheetData>
  <mergeCells count="17">
    <mergeCell ref="E7:L7"/>
    <mergeCell ref="E9:L9"/>
    <mergeCell ref="E10:L10"/>
    <mergeCell ref="E11:L11"/>
    <mergeCell ref="O5:P5"/>
    <mergeCell ref="O6:P6"/>
    <mergeCell ref="O7:P7"/>
    <mergeCell ref="O8:P8"/>
    <mergeCell ref="O9:P9"/>
    <mergeCell ref="O10:P10"/>
    <mergeCell ref="O11:P11"/>
    <mergeCell ref="E5:L5"/>
    <mergeCell ref="E6:L6"/>
    <mergeCell ref="O13:P13"/>
    <mergeCell ref="O14:P14"/>
    <mergeCell ref="P31:Q31"/>
    <mergeCell ref="P32:Q3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F37" sqref="F37"/>
    </sheetView>
  </sheetViews>
  <sheetFormatPr defaultColWidth="9.33203125" defaultRowHeight="12" customHeight="1"/>
  <cols>
    <col min="1" max="1" width="5.83203125" style="2" customWidth="1"/>
    <col min="2" max="2" width="6.83203125" style="2" customWidth="1"/>
    <col min="3" max="3" width="14.5" style="2" customWidth="1"/>
    <col min="4" max="4" width="43.83203125" style="2" customWidth="1"/>
    <col min="5" max="5" width="5" style="2" customWidth="1"/>
    <col min="6" max="7" width="13.5" style="2" customWidth="1"/>
    <col min="8" max="8" width="14.5" style="2" customWidth="1"/>
    <col min="9" max="16384" width="10.5" style="1" customWidth="1"/>
  </cols>
  <sheetData>
    <row r="1" spans="1:8" s="2" customFormat="1" ht="17.25" customHeight="1">
      <c r="A1" s="113" t="s">
        <v>220</v>
      </c>
      <c r="B1" s="114"/>
      <c r="C1" s="114"/>
      <c r="D1" s="114"/>
      <c r="E1" s="114"/>
      <c r="F1" s="115"/>
      <c r="G1" s="114"/>
      <c r="H1" s="114"/>
    </row>
    <row r="2" spans="1:8" s="2" customFormat="1" ht="12.75" customHeight="1">
      <c r="A2" s="116" t="s">
        <v>221</v>
      </c>
      <c r="B2" s="117"/>
      <c r="C2" s="116" t="s">
        <v>135</v>
      </c>
      <c r="D2" s="118"/>
      <c r="E2" s="118"/>
      <c r="F2" s="119"/>
      <c r="G2" s="115"/>
      <c r="H2" s="114"/>
    </row>
    <row r="3" spans="1:8" s="2" customFormat="1" ht="12.75" customHeight="1">
      <c r="A3" s="116" t="s">
        <v>222</v>
      </c>
      <c r="B3" s="117"/>
      <c r="C3" s="116" t="s">
        <v>138</v>
      </c>
      <c r="D3" s="118"/>
      <c r="E3" s="118"/>
      <c r="F3" s="120" t="s">
        <v>223</v>
      </c>
      <c r="G3" s="121" t="s">
        <v>224</v>
      </c>
      <c r="H3" s="114"/>
    </row>
    <row r="4" spans="1:8" s="2" customFormat="1" ht="12.75" customHeight="1">
      <c r="A4" s="116"/>
      <c r="B4" s="117"/>
      <c r="C4" s="116"/>
      <c r="D4" s="118"/>
      <c r="E4" s="118"/>
      <c r="F4" s="120" t="s">
        <v>225</v>
      </c>
      <c r="G4" s="121"/>
      <c r="H4" s="114"/>
    </row>
    <row r="5" spans="1:8" s="2" customFormat="1" ht="14.25" customHeight="1">
      <c r="A5" s="115"/>
      <c r="B5" s="114"/>
      <c r="C5" s="114"/>
      <c r="D5" s="114"/>
      <c r="E5" s="114"/>
      <c r="F5" s="114"/>
      <c r="G5" s="114"/>
      <c r="H5" s="114"/>
    </row>
    <row r="6" spans="1:8" s="2" customFormat="1" ht="26.25" customHeight="1">
      <c r="A6" s="122" t="s">
        <v>0</v>
      </c>
      <c r="B6" s="122" t="s">
        <v>226</v>
      </c>
      <c r="C6" s="122" t="s">
        <v>1</v>
      </c>
      <c r="D6" s="122" t="s">
        <v>227</v>
      </c>
      <c r="E6" s="122" t="s">
        <v>2</v>
      </c>
      <c r="F6" s="122" t="s">
        <v>3</v>
      </c>
      <c r="G6" s="122" t="s">
        <v>4</v>
      </c>
      <c r="H6" s="122" t="s">
        <v>5</v>
      </c>
    </row>
    <row r="7" spans="1:8" s="2" customFormat="1" ht="11.25" customHeight="1">
      <c r="A7" s="122" t="s">
        <v>6</v>
      </c>
      <c r="B7" s="122" t="s">
        <v>7</v>
      </c>
      <c r="C7" s="122" t="s">
        <v>8</v>
      </c>
      <c r="D7" s="122" t="s">
        <v>9</v>
      </c>
      <c r="E7" s="122" t="s">
        <v>10</v>
      </c>
      <c r="F7" s="122" t="s">
        <v>11</v>
      </c>
      <c r="G7" s="122" t="s">
        <v>12</v>
      </c>
      <c r="H7" s="122" t="s">
        <v>13</v>
      </c>
    </row>
    <row r="8" spans="1:8" s="2" customFormat="1" ht="5.25" customHeight="1">
      <c r="A8" s="123"/>
      <c r="B8" s="124"/>
      <c r="C8" s="124"/>
      <c r="D8" s="124"/>
      <c r="E8" s="124"/>
      <c r="F8" s="124"/>
      <c r="G8" s="124"/>
      <c r="H8" s="124"/>
    </row>
    <row r="9" spans="1:8" s="2" customFormat="1" ht="9" customHeight="1">
      <c r="A9" s="125"/>
      <c r="B9" s="9"/>
      <c r="C9" s="9"/>
      <c r="D9" s="9"/>
      <c r="E9" s="9"/>
      <c r="F9" s="9"/>
      <c r="G9" s="9"/>
      <c r="H9" s="9"/>
    </row>
    <row r="10" spans="1:8" s="2" customFormat="1" ht="19.5" customHeight="1">
      <c r="A10" s="126"/>
      <c r="B10" s="3"/>
      <c r="C10" s="127" t="s">
        <v>16</v>
      </c>
      <c r="D10" s="127" t="s">
        <v>17</v>
      </c>
      <c r="E10" s="3"/>
      <c r="F10" s="128"/>
      <c r="G10" s="129"/>
      <c r="H10" s="130"/>
    </row>
    <row r="11" spans="1:8" s="2" customFormat="1" ht="11.25" customHeight="1">
      <c r="A11" s="126"/>
      <c r="B11" s="3"/>
      <c r="C11" s="131" t="s">
        <v>6</v>
      </c>
      <c r="D11" s="131" t="s">
        <v>18</v>
      </c>
      <c r="E11" s="3"/>
      <c r="F11" s="128"/>
      <c r="G11" s="129"/>
      <c r="H11" s="130">
        <f>SUM(H12:H25)</f>
        <v>0</v>
      </c>
    </row>
    <row r="12" spans="1:8" s="2" customFormat="1" ht="13.5" customHeight="1">
      <c r="A12" s="132">
        <v>1</v>
      </c>
      <c r="B12" s="133" t="s">
        <v>228</v>
      </c>
      <c r="C12" s="133" t="s">
        <v>19</v>
      </c>
      <c r="D12" s="133" t="s">
        <v>20</v>
      </c>
      <c r="E12" s="133" t="s">
        <v>21</v>
      </c>
      <c r="F12" s="134">
        <v>1</v>
      </c>
      <c r="G12" s="135"/>
      <c r="H12" s="136">
        <f>SUM(F12)*(G12)</f>
        <v>0</v>
      </c>
    </row>
    <row r="13" spans="1:8" s="2" customFormat="1" ht="13.5" customHeight="1">
      <c r="A13" s="132">
        <v>2</v>
      </c>
      <c r="B13" s="133" t="s">
        <v>228</v>
      </c>
      <c r="C13" s="133" t="s">
        <v>22</v>
      </c>
      <c r="D13" s="133" t="s">
        <v>23</v>
      </c>
      <c r="E13" s="133" t="s">
        <v>21</v>
      </c>
      <c r="F13" s="134">
        <v>1</v>
      </c>
      <c r="G13" s="135"/>
      <c r="H13" s="136">
        <f aca="true" t="shared" si="0" ref="H13:H68">SUM(F13)*(G13)</f>
        <v>0</v>
      </c>
    </row>
    <row r="14" spans="1:8" s="2" customFormat="1" ht="13.5" customHeight="1">
      <c r="A14" s="132">
        <v>3</v>
      </c>
      <c r="B14" s="133" t="s">
        <v>228</v>
      </c>
      <c r="C14" s="133" t="s">
        <v>24</v>
      </c>
      <c r="D14" s="133" t="s">
        <v>25</v>
      </c>
      <c r="E14" s="133" t="s">
        <v>21</v>
      </c>
      <c r="F14" s="134">
        <v>1</v>
      </c>
      <c r="G14" s="135"/>
      <c r="H14" s="136">
        <f t="shared" si="0"/>
        <v>0</v>
      </c>
    </row>
    <row r="15" spans="1:8" s="2" customFormat="1" ht="13.5" customHeight="1">
      <c r="A15" s="132">
        <v>4</v>
      </c>
      <c r="B15" s="133" t="s">
        <v>228</v>
      </c>
      <c r="C15" s="133" t="s">
        <v>26</v>
      </c>
      <c r="D15" s="133" t="s">
        <v>27</v>
      </c>
      <c r="E15" s="133" t="s">
        <v>21</v>
      </c>
      <c r="F15" s="134">
        <v>1</v>
      </c>
      <c r="G15" s="135"/>
      <c r="H15" s="136">
        <f t="shared" si="0"/>
        <v>0</v>
      </c>
    </row>
    <row r="16" spans="1:8" s="2" customFormat="1" ht="13.5" customHeight="1">
      <c r="A16" s="132">
        <v>5</v>
      </c>
      <c r="B16" s="133" t="s">
        <v>228</v>
      </c>
      <c r="C16" s="133" t="s">
        <v>28</v>
      </c>
      <c r="D16" s="133" t="s">
        <v>29</v>
      </c>
      <c r="E16" s="133" t="s">
        <v>21</v>
      </c>
      <c r="F16" s="134">
        <v>5</v>
      </c>
      <c r="G16" s="135"/>
      <c r="H16" s="136">
        <f t="shared" si="0"/>
        <v>0</v>
      </c>
    </row>
    <row r="17" spans="1:8" s="2" customFormat="1" ht="13.5" customHeight="1">
      <c r="A17" s="132">
        <v>6</v>
      </c>
      <c r="B17" s="133" t="s">
        <v>228</v>
      </c>
      <c r="C17" s="133" t="s">
        <v>30</v>
      </c>
      <c r="D17" s="133" t="s">
        <v>31</v>
      </c>
      <c r="E17" s="133" t="s">
        <v>21</v>
      </c>
      <c r="F17" s="134">
        <v>6</v>
      </c>
      <c r="G17" s="135"/>
      <c r="H17" s="136">
        <f t="shared" si="0"/>
        <v>0</v>
      </c>
    </row>
    <row r="18" spans="1:8" s="2" customFormat="1" ht="13.5" customHeight="1">
      <c r="A18" s="132">
        <v>7</v>
      </c>
      <c r="B18" s="133" t="s">
        <v>228</v>
      </c>
      <c r="C18" s="133" t="s">
        <v>32</v>
      </c>
      <c r="D18" s="133" t="s">
        <v>33</v>
      </c>
      <c r="E18" s="133" t="s">
        <v>21</v>
      </c>
      <c r="F18" s="134">
        <v>11</v>
      </c>
      <c r="G18" s="135"/>
      <c r="H18" s="136">
        <f t="shared" si="0"/>
        <v>0</v>
      </c>
    </row>
    <row r="19" spans="1:8" s="2" customFormat="1" ht="13.5" customHeight="1">
      <c r="A19" s="132">
        <v>8</v>
      </c>
      <c r="B19" s="133" t="s">
        <v>228</v>
      </c>
      <c r="C19" s="133" t="s">
        <v>34</v>
      </c>
      <c r="D19" s="133" t="s">
        <v>35</v>
      </c>
      <c r="E19" s="133" t="s">
        <v>21</v>
      </c>
      <c r="F19" s="134">
        <v>3</v>
      </c>
      <c r="G19" s="135"/>
      <c r="H19" s="136">
        <f t="shared" si="0"/>
        <v>0</v>
      </c>
    </row>
    <row r="20" spans="1:8" s="2" customFormat="1" ht="13.5" customHeight="1">
      <c r="A20" s="132">
        <v>9</v>
      </c>
      <c r="B20" s="133" t="s">
        <v>228</v>
      </c>
      <c r="C20" s="133" t="s">
        <v>36</v>
      </c>
      <c r="D20" s="133" t="s">
        <v>37</v>
      </c>
      <c r="E20" s="133" t="s">
        <v>21</v>
      </c>
      <c r="F20" s="134">
        <v>1</v>
      </c>
      <c r="G20" s="135"/>
      <c r="H20" s="136">
        <f t="shared" si="0"/>
        <v>0</v>
      </c>
    </row>
    <row r="21" spans="1:8" s="2" customFormat="1" ht="13.5" customHeight="1">
      <c r="A21" s="132">
        <v>10</v>
      </c>
      <c r="B21" s="133" t="s">
        <v>229</v>
      </c>
      <c r="C21" s="133" t="s">
        <v>38</v>
      </c>
      <c r="D21" s="133" t="s">
        <v>39</v>
      </c>
      <c r="E21" s="133" t="s">
        <v>21</v>
      </c>
      <c r="F21" s="134">
        <v>9</v>
      </c>
      <c r="G21" s="135"/>
      <c r="H21" s="136">
        <f t="shared" si="0"/>
        <v>0</v>
      </c>
    </row>
    <row r="22" spans="1:8" s="2" customFormat="1" ht="13.5" customHeight="1">
      <c r="A22" s="132">
        <v>11</v>
      </c>
      <c r="B22" s="133" t="s">
        <v>229</v>
      </c>
      <c r="C22" s="133" t="s">
        <v>40</v>
      </c>
      <c r="D22" s="133" t="s">
        <v>41</v>
      </c>
      <c r="E22" s="133" t="s">
        <v>21</v>
      </c>
      <c r="F22" s="134">
        <v>9</v>
      </c>
      <c r="G22" s="135"/>
      <c r="H22" s="136">
        <f t="shared" si="0"/>
        <v>0</v>
      </c>
    </row>
    <row r="23" spans="1:8" s="2" customFormat="1" ht="13.5" customHeight="1">
      <c r="A23" s="132">
        <v>12</v>
      </c>
      <c r="B23" s="133" t="s">
        <v>229</v>
      </c>
      <c r="C23" s="133" t="s">
        <v>42</v>
      </c>
      <c r="D23" s="133" t="s">
        <v>43</v>
      </c>
      <c r="E23" s="133" t="s">
        <v>21</v>
      </c>
      <c r="F23" s="134">
        <v>1</v>
      </c>
      <c r="G23" s="135"/>
      <c r="H23" s="136">
        <f t="shared" si="0"/>
        <v>0</v>
      </c>
    </row>
    <row r="24" spans="1:8" s="2" customFormat="1" ht="13.5" customHeight="1">
      <c r="A24" s="132">
        <v>13</v>
      </c>
      <c r="B24" s="133" t="s">
        <v>229</v>
      </c>
      <c r="C24" s="133" t="s">
        <v>44</v>
      </c>
      <c r="D24" s="133" t="s">
        <v>45</v>
      </c>
      <c r="E24" s="133" t="s">
        <v>46</v>
      </c>
      <c r="F24" s="134">
        <v>1</v>
      </c>
      <c r="G24" s="135"/>
      <c r="H24" s="136">
        <f t="shared" si="0"/>
        <v>0</v>
      </c>
    </row>
    <row r="25" spans="1:8" s="2" customFormat="1" ht="13.5" customHeight="1">
      <c r="A25" s="132">
        <v>14</v>
      </c>
      <c r="B25" s="133" t="s">
        <v>228</v>
      </c>
      <c r="C25" s="133" t="s">
        <v>47</v>
      </c>
      <c r="D25" s="133" t="s">
        <v>48</v>
      </c>
      <c r="E25" s="133" t="s">
        <v>49</v>
      </c>
      <c r="F25" s="134">
        <v>4.7</v>
      </c>
      <c r="G25" s="135"/>
      <c r="H25" s="136">
        <f t="shared" si="0"/>
        <v>0</v>
      </c>
    </row>
    <row r="26" spans="1:8" s="2" customFormat="1" ht="11.25" customHeight="1">
      <c r="A26" s="126"/>
      <c r="B26" s="3"/>
      <c r="C26" s="131" t="s">
        <v>50</v>
      </c>
      <c r="D26" s="131" t="s">
        <v>51</v>
      </c>
      <c r="E26" s="3"/>
      <c r="F26" s="128"/>
      <c r="G26" s="129"/>
      <c r="H26" s="130">
        <f>SUM(H27:H41)</f>
        <v>0</v>
      </c>
    </row>
    <row r="27" spans="1:8" s="2" customFormat="1" ht="13.5" customHeight="1">
      <c r="A27" s="132">
        <v>15</v>
      </c>
      <c r="B27" s="133" t="s">
        <v>228</v>
      </c>
      <c r="C27" s="133" t="s">
        <v>52</v>
      </c>
      <c r="D27" s="133" t="s">
        <v>53</v>
      </c>
      <c r="E27" s="133" t="s">
        <v>21</v>
      </c>
      <c r="F27" s="134">
        <v>1</v>
      </c>
      <c r="G27" s="135"/>
      <c r="H27" s="136">
        <f t="shared" si="0"/>
        <v>0</v>
      </c>
    </row>
    <row r="28" spans="1:8" s="2" customFormat="1" ht="13.5" customHeight="1">
      <c r="A28" s="132">
        <v>16</v>
      </c>
      <c r="B28" s="133" t="s">
        <v>228</v>
      </c>
      <c r="C28" s="133" t="s">
        <v>54</v>
      </c>
      <c r="D28" s="133" t="s">
        <v>55</v>
      </c>
      <c r="E28" s="133" t="s">
        <v>21</v>
      </c>
      <c r="F28" s="134">
        <v>1</v>
      </c>
      <c r="G28" s="135"/>
      <c r="H28" s="136">
        <f t="shared" si="0"/>
        <v>0</v>
      </c>
    </row>
    <row r="29" spans="1:8" s="2" customFormat="1" ht="13.5" customHeight="1">
      <c r="A29" s="132">
        <v>17</v>
      </c>
      <c r="B29" s="133" t="s">
        <v>228</v>
      </c>
      <c r="C29" s="133" t="s">
        <v>47</v>
      </c>
      <c r="D29" s="133" t="s">
        <v>48</v>
      </c>
      <c r="E29" s="133" t="s">
        <v>49</v>
      </c>
      <c r="F29" s="134">
        <v>3</v>
      </c>
      <c r="G29" s="135"/>
      <c r="H29" s="136">
        <f t="shared" si="0"/>
        <v>0</v>
      </c>
    </row>
    <row r="30" spans="1:8" s="2" customFormat="1" ht="13.5" customHeight="1">
      <c r="A30" s="132">
        <v>18</v>
      </c>
      <c r="B30" s="133" t="s">
        <v>230</v>
      </c>
      <c r="C30" s="133" t="s">
        <v>56</v>
      </c>
      <c r="D30" s="133" t="s">
        <v>57</v>
      </c>
      <c r="E30" s="133" t="s">
        <v>21</v>
      </c>
      <c r="F30" s="134">
        <v>1</v>
      </c>
      <c r="G30" s="135"/>
      <c r="H30" s="136">
        <f t="shared" si="0"/>
        <v>0</v>
      </c>
    </row>
    <row r="31" spans="1:8" s="2" customFormat="1" ht="13.5" customHeight="1">
      <c r="A31" s="132">
        <v>19</v>
      </c>
      <c r="B31" s="133" t="s">
        <v>230</v>
      </c>
      <c r="C31" s="133" t="s">
        <v>58</v>
      </c>
      <c r="D31" s="133" t="s">
        <v>59</v>
      </c>
      <c r="E31" s="133" t="s">
        <v>21</v>
      </c>
      <c r="F31" s="134">
        <v>1</v>
      </c>
      <c r="G31" s="135"/>
      <c r="H31" s="136">
        <f t="shared" si="0"/>
        <v>0</v>
      </c>
    </row>
    <row r="32" spans="1:8" s="2" customFormat="1" ht="13.5" customHeight="1">
      <c r="A32" s="132">
        <v>20</v>
      </c>
      <c r="B32" s="133" t="s">
        <v>228</v>
      </c>
      <c r="C32" s="133" t="s">
        <v>60</v>
      </c>
      <c r="D32" s="133" t="s">
        <v>61</v>
      </c>
      <c r="E32" s="133" t="s">
        <v>62</v>
      </c>
      <c r="F32" s="134">
        <v>6.06</v>
      </c>
      <c r="G32" s="135"/>
      <c r="H32" s="136">
        <f t="shared" si="0"/>
        <v>0</v>
      </c>
    </row>
    <row r="33" spans="1:8" s="2" customFormat="1" ht="13.5" customHeight="1">
      <c r="A33" s="132">
        <v>21</v>
      </c>
      <c r="B33" s="133" t="s">
        <v>230</v>
      </c>
      <c r="C33" s="133" t="s">
        <v>63</v>
      </c>
      <c r="D33" s="133" t="s">
        <v>64</v>
      </c>
      <c r="E33" s="133" t="s">
        <v>49</v>
      </c>
      <c r="F33" s="134">
        <v>0.6</v>
      </c>
      <c r="G33" s="135"/>
      <c r="H33" s="136">
        <f t="shared" si="0"/>
        <v>0</v>
      </c>
    </row>
    <row r="34" spans="1:8" s="2" customFormat="1" ht="13.5" customHeight="1">
      <c r="A34" s="132">
        <v>22</v>
      </c>
      <c r="B34" s="133" t="s">
        <v>230</v>
      </c>
      <c r="C34" s="133" t="s">
        <v>65</v>
      </c>
      <c r="D34" s="133" t="s">
        <v>66</v>
      </c>
      <c r="E34" s="133" t="s">
        <v>49</v>
      </c>
      <c r="F34" s="134">
        <v>0.6</v>
      </c>
      <c r="G34" s="135"/>
      <c r="H34" s="136">
        <f t="shared" si="0"/>
        <v>0</v>
      </c>
    </row>
    <row r="35" spans="1:8" s="2" customFormat="1" ht="13.5" customHeight="1">
      <c r="A35" s="132">
        <v>23</v>
      </c>
      <c r="B35" s="133" t="s">
        <v>230</v>
      </c>
      <c r="C35" s="133" t="s">
        <v>67</v>
      </c>
      <c r="D35" s="133" t="s">
        <v>68</v>
      </c>
      <c r="E35" s="133" t="s">
        <v>62</v>
      </c>
      <c r="F35" s="134">
        <v>3</v>
      </c>
      <c r="G35" s="135"/>
      <c r="H35" s="136">
        <f t="shared" si="0"/>
        <v>0</v>
      </c>
    </row>
    <row r="36" spans="1:8" s="2" customFormat="1" ht="13.5" customHeight="1">
      <c r="A36" s="132">
        <v>24</v>
      </c>
      <c r="B36" s="133" t="s">
        <v>228</v>
      </c>
      <c r="C36" s="133" t="s">
        <v>69</v>
      </c>
      <c r="D36" s="133" t="s">
        <v>70</v>
      </c>
      <c r="E36" s="133" t="s">
        <v>62</v>
      </c>
      <c r="F36" s="134">
        <v>3</v>
      </c>
      <c r="G36" s="135"/>
      <c r="H36" s="136">
        <f t="shared" si="0"/>
        <v>0</v>
      </c>
    </row>
    <row r="37" spans="1:8" s="2" customFormat="1" ht="13.5" customHeight="1">
      <c r="A37" s="132">
        <v>25</v>
      </c>
      <c r="B37" s="133" t="s">
        <v>228</v>
      </c>
      <c r="C37" s="133" t="s">
        <v>71</v>
      </c>
      <c r="D37" s="133" t="s">
        <v>72</v>
      </c>
      <c r="E37" s="133" t="s">
        <v>73</v>
      </c>
      <c r="F37" s="134">
        <v>0.0002</v>
      </c>
      <c r="G37" s="135"/>
      <c r="H37" s="136">
        <f t="shared" si="0"/>
        <v>0</v>
      </c>
    </row>
    <row r="38" spans="1:8" s="2" customFormat="1" ht="13.5" customHeight="1">
      <c r="A38" s="137">
        <v>26</v>
      </c>
      <c r="B38" s="138" t="s">
        <v>231</v>
      </c>
      <c r="C38" s="138" t="s">
        <v>74</v>
      </c>
      <c r="D38" s="138" t="s">
        <v>75</v>
      </c>
      <c r="E38" s="138" t="s">
        <v>76</v>
      </c>
      <c r="F38" s="139">
        <v>0.06</v>
      </c>
      <c r="G38" s="140"/>
      <c r="H38" s="136">
        <f t="shared" si="0"/>
        <v>0</v>
      </c>
    </row>
    <row r="39" spans="1:8" s="2" customFormat="1" ht="13.5" customHeight="1">
      <c r="A39" s="132">
        <v>27</v>
      </c>
      <c r="B39" s="133" t="s">
        <v>228</v>
      </c>
      <c r="C39" s="133" t="s">
        <v>77</v>
      </c>
      <c r="D39" s="133" t="s">
        <v>78</v>
      </c>
      <c r="E39" s="133" t="s">
        <v>62</v>
      </c>
      <c r="F39" s="134">
        <v>3</v>
      </c>
      <c r="G39" s="135"/>
      <c r="H39" s="136">
        <f t="shared" si="0"/>
        <v>0</v>
      </c>
    </row>
    <row r="40" spans="1:8" s="2" customFormat="1" ht="13.5" customHeight="1">
      <c r="A40" s="137">
        <v>28</v>
      </c>
      <c r="B40" s="138" t="s">
        <v>232</v>
      </c>
      <c r="C40" s="138" t="s">
        <v>79</v>
      </c>
      <c r="D40" s="138" t="s">
        <v>80</v>
      </c>
      <c r="E40" s="138" t="s">
        <v>76</v>
      </c>
      <c r="F40" s="139">
        <v>0.09</v>
      </c>
      <c r="G40" s="140"/>
      <c r="H40" s="136">
        <f t="shared" si="0"/>
        <v>0</v>
      </c>
    </row>
    <row r="41" spans="1:8" s="2" customFormat="1" ht="13.5" customHeight="1">
      <c r="A41" s="132">
        <v>29</v>
      </c>
      <c r="B41" s="133" t="s">
        <v>228</v>
      </c>
      <c r="C41" s="133" t="s">
        <v>81</v>
      </c>
      <c r="D41" s="133" t="s">
        <v>82</v>
      </c>
      <c r="E41" s="133" t="s">
        <v>62</v>
      </c>
      <c r="F41" s="134">
        <v>3</v>
      </c>
      <c r="G41" s="135"/>
      <c r="H41" s="136">
        <f t="shared" si="0"/>
        <v>0</v>
      </c>
    </row>
    <row r="42" spans="1:8" s="2" customFormat="1" ht="11.25" customHeight="1">
      <c r="A42" s="126"/>
      <c r="B42" s="3"/>
      <c r="C42" s="131" t="s">
        <v>83</v>
      </c>
      <c r="D42" s="131" t="s">
        <v>84</v>
      </c>
      <c r="E42" s="3"/>
      <c r="F42" s="128"/>
      <c r="G42" s="129"/>
      <c r="H42" s="136">
        <f>SUM(H43:H56)</f>
        <v>0</v>
      </c>
    </row>
    <row r="43" spans="1:8" s="2" customFormat="1" ht="13.5" customHeight="1">
      <c r="A43" s="132">
        <v>30</v>
      </c>
      <c r="B43" s="133" t="s">
        <v>228</v>
      </c>
      <c r="C43" s="133" t="s">
        <v>85</v>
      </c>
      <c r="D43" s="133" t="s">
        <v>86</v>
      </c>
      <c r="E43" s="133" t="s">
        <v>21</v>
      </c>
      <c r="F43" s="134">
        <v>4</v>
      </c>
      <c r="G43" s="135"/>
      <c r="H43" s="136">
        <f t="shared" si="0"/>
        <v>0</v>
      </c>
    </row>
    <row r="44" spans="1:8" s="2" customFormat="1" ht="13.5" customHeight="1">
      <c r="A44" s="137">
        <v>31</v>
      </c>
      <c r="B44" s="138" t="s">
        <v>233</v>
      </c>
      <c r="C44" s="138" t="s">
        <v>87</v>
      </c>
      <c r="D44" s="138" t="s">
        <v>88</v>
      </c>
      <c r="E44" s="138" t="s">
        <v>89</v>
      </c>
      <c r="F44" s="139">
        <v>0.32</v>
      </c>
      <c r="G44" s="140"/>
      <c r="H44" s="136">
        <f t="shared" si="0"/>
        <v>0</v>
      </c>
    </row>
    <row r="45" spans="1:8" s="2" customFormat="1" ht="13.5" customHeight="1">
      <c r="A45" s="132">
        <v>32</v>
      </c>
      <c r="B45" s="133" t="s">
        <v>228</v>
      </c>
      <c r="C45" s="133" t="s">
        <v>90</v>
      </c>
      <c r="D45" s="133" t="s">
        <v>91</v>
      </c>
      <c r="E45" s="133" t="s">
        <v>21</v>
      </c>
      <c r="F45" s="134">
        <v>4</v>
      </c>
      <c r="G45" s="135"/>
      <c r="H45" s="136">
        <f t="shared" si="0"/>
        <v>0</v>
      </c>
    </row>
    <row r="46" spans="1:8" s="2" customFormat="1" ht="13.5" customHeight="1">
      <c r="A46" s="137">
        <v>33</v>
      </c>
      <c r="B46" s="138" t="s">
        <v>234</v>
      </c>
      <c r="C46" s="138" t="s">
        <v>92</v>
      </c>
      <c r="D46" s="138" t="s">
        <v>93</v>
      </c>
      <c r="E46" s="138" t="s">
        <v>94</v>
      </c>
      <c r="F46" s="139">
        <v>4</v>
      </c>
      <c r="G46" s="140"/>
      <c r="H46" s="136">
        <f t="shared" si="0"/>
        <v>0</v>
      </c>
    </row>
    <row r="47" spans="1:8" s="2" customFormat="1" ht="13.5" customHeight="1">
      <c r="A47" s="132">
        <v>34</v>
      </c>
      <c r="B47" s="133" t="s">
        <v>228</v>
      </c>
      <c r="C47" s="133" t="s">
        <v>95</v>
      </c>
      <c r="D47" s="133" t="s">
        <v>96</v>
      </c>
      <c r="E47" s="133" t="s">
        <v>21</v>
      </c>
      <c r="F47" s="134">
        <v>4</v>
      </c>
      <c r="G47" s="135"/>
      <c r="H47" s="136">
        <f t="shared" si="0"/>
        <v>0</v>
      </c>
    </row>
    <row r="48" spans="1:8" s="2" customFormat="1" ht="13.5" customHeight="1">
      <c r="A48" s="137">
        <v>35</v>
      </c>
      <c r="B48" s="138" t="s">
        <v>235</v>
      </c>
      <c r="C48" s="138" t="s">
        <v>97</v>
      </c>
      <c r="D48" s="138" t="s">
        <v>98</v>
      </c>
      <c r="E48" s="138" t="s">
        <v>94</v>
      </c>
      <c r="F48" s="139">
        <v>12</v>
      </c>
      <c r="G48" s="140"/>
      <c r="H48" s="136">
        <f t="shared" si="0"/>
        <v>0</v>
      </c>
    </row>
    <row r="49" spans="1:8" s="2" customFormat="1" ht="13.5" customHeight="1">
      <c r="A49" s="137">
        <v>36</v>
      </c>
      <c r="B49" s="138" t="s">
        <v>235</v>
      </c>
      <c r="C49" s="138" t="s">
        <v>99</v>
      </c>
      <c r="D49" s="138" t="s">
        <v>100</v>
      </c>
      <c r="E49" s="138" t="s">
        <v>94</v>
      </c>
      <c r="F49" s="139">
        <v>12</v>
      </c>
      <c r="G49" s="140"/>
      <c r="H49" s="136">
        <f t="shared" si="0"/>
        <v>0</v>
      </c>
    </row>
    <row r="50" spans="1:8" s="2" customFormat="1" ht="13.5" customHeight="1">
      <c r="A50" s="137">
        <v>37</v>
      </c>
      <c r="B50" s="138" t="s">
        <v>236</v>
      </c>
      <c r="C50" s="138" t="s">
        <v>101</v>
      </c>
      <c r="D50" s="138" t="s">
        <v>102</v>
      </c>
      <c r="E50" s="138" t="s">
        <v>103</v>
      </c>
      <c r="F50" s="139">
        <v>8</v>
      </c>
      <c r="G50" s="140"/>
      <c r="H50" s="136">
        <f t="shared" si="0"/>
        <v>0</v>
      </c>
    </row>
    <row r="51" spans="1:8" s="2" customFormat="1" ht="13.5" customHeight="1">
      <c r="A51" s="132">
        <v>38</v>
      </c>
      <c r="B51" s="133" t="s">
        <v>228</v>
      </c>
      <c r="C51" s="133" t="s">
        <v>104</v>
      </c>
      <c r="D51" s="133" t="s">
        <v>105</v>
      </c>
      <c r="E51" s="133" t="s">
        <v>62</v>
      </c>
      <c r="F51" s="134">
        <v>4</v>
      </c>
      <c r="G51" s="135"/>
      <c r="H51" s="136">
        <f t="shared" si="0"/>
        <v>0</v>
      </c>
    </row>
    <row r="52" spans="1:8" s="2" customFormat="1" ht="13.5" customHeight="1">
      <c r="A52" s="137">
        <v>39</v>
      </c>
      <c r="B52" s="138" t="s">
        <v>237</v>
      </c>
      <c r="C52" s="138" t="s">
        <v>106</v>
      </c>
      <c r="D52" s="138" t="s">
        <v>107</v>
      </c>
      <c r="E52" s="138" t="s">
        <v>108</v>
      </c>
      <c r="F52" s="139">
        <v>4</v>
      </c>
      <c r="G52" s="140"/>
      <c r="H52" s="136">
        <f t="shared" si="0"/>
        <v>0</v>
      </c>
    </row>
    <row r="53" spans="1:8" s="2" customFormat="1" ht="13.5" customHeight="1">
      <c r="A53" s="132">
        <v>40</v>
      </c>
      <c r="B53" s="133" t="s">
        <v>228</v>
      </c>
      <c r="C53" s="133" t="s">
        <v>109</v>
      </c>
      <c r="D53" s="133" t="s">
        <v>110</v>
      </c>
      <c r="E53" s="133" t="s">
        <v>73</v>
      </c>
      <c r="F53" s="134">
        <v>0.001</v>
      </c>
      <c r="G53" s="135"/>
      <c r="H53" s="136">
        <f t="shared" si="0"/>
        <v>0</v>
      </c>
    </row>
    <row r="54" spans="1:8" s="2" customFormat="1" ht="13.5" customHeight="1">
      <c r="A54" s="137">
        <v>41</v>
      </c>
      <c r="B54" s="138" t="s">
        <v>231</v>
      </c>
      <c r="C54" s="138" t="s">
        <v>111</v>
      </c>
      <c r="D54" s="138" t="s">
        <v>112</v>
      </c>
      <c r="E54" s="138" t="s">
        <v>94</v>
      </c>
      <c r="F54" s="139">
        <v>20</v>
      </c>
      <c r="G54" s="140"/>
      <c r="H54" s="136">
        <f t="shared" si="0"/>
        <v>0</v>
      </c>
    </row>
    <row r="55" spans="1:8" s="2" customFormat="1" ht="13.5" customHeight="1">
      <c r="A55" s="132">
        <v>42</v>
      </c>
      <c r="B55" s="133" t="s">
        <v>228</v>
      </c>
      <c r="C55" s="133" t="s">
        <v>113</v>
      </c>
      <c r="D55" s="133" t="s">
        <v>114</v>
      </c>
      <c r="E55" s="133" t="s">
        <v>62</v>
      </c>
      <c r="F55" s="134">
        <v>3.14</v>
      </c>
      <c r="G55" s="135"/>
      <c r="H55" s="136">
        <f t="shared" si="0"/>
        <v>0</v>
      </c>
    </row>
    <row r="56" spans="1:8" s="2" customFormat="1" ht="13.5" customHeight="1">
      <c r="A56" s="137">
        <v>43</v>
      </c>
      <c r="B56" s="138" t="s">
        <v>238</v>
      </c>
      <c r="C56" s="138" t="s">
        <v>115</v>
      </c>
      <c r="D56" s="138" t="s">
        <v>116</v>
      </c>
      <c r="E56" s="138" t="s">
        <v>89</v>
      </c>
      <c r="F56" s="139">
        <v>0.236</v>
      </c>
      <c r="G56" s="140"/>
      <c r="H56" s="136">
        <f t="shared" si="0"/>
        <v>0</v>
      </c>
    </row>
    <row r="57" spans="1:8" s="2" customFormat="1" ht="11.25" customHeight="1">
      <c r="A57" s="126"/>
      <c r="B57" s="3"/>
      <c r="C57" s="131" t="s">
        <v>117</v>
      </c>
      <c r="D57" s="131" t="s">
        <v>118</v>
      </c>
      <c r="E57" s="3"/>
      <c r="F57" s="128"/>
      <c r="G57" s="129"/>
      <c r="H57" s="136">
        <f>SUM(H58:H65)</f>
        <v>0</v>
      </c>
    </row>
    <row r="58" spans="1:8" s="2" customFormat="1" ht="13.5" customHeight="1">
      <c r="A58" s="132">
        <v>44</v>
      </c>
      <c r="B58" s="133" t="s">
        <v>228</v>
      </c>
      <c r="C58" s="133" t="s">
        <v>119</v>
      </c>
      <c r="D58" s="133" t="s">
        <v>120</v>
      </c>
      <c r="E58" s="133" t="s">
        <v>21</v>
      </c>
      <c r="F58" s="134">
        <v>3</v>
      </c>
      <c r="G58" s="135"/>
      <c r="H58" s="136">
        <f t="shared" si="0"/>
        <v>0</v>
      </c>
    </row>
    <row r="59" spans="1:8" s="2" customFormat="1" ht="13.5" customHeight="1">
      <c r="A59" s="137">
        <v>45</v>
      </c>
      <c r="B59" s="138" t="s">
        <v>233</v>
      </c>
      <c r="C59" s="138" t="s">
        <v>121</v>
      </c>
      <c r="D59" s="138" t="s">
        <v>122</v>
      </c>
      <c r="E59" s="138" t="s">
        <v>89</v>
      </c>
      <c r="F59" s="139">
        <v>0.15</v>
      </c>
      <c r="G59" s="140"/>
      <c r="H59" s="136">
        <f t="shared" si="0"/>
        <v>0</v>
      </c>
    </row>
    <row r="60" spans="1:8" s="2" customFormat="1" ht="13.5" customHeight="1">
      <c r="A60" s="132">
        <v>46</v>
      </c>
      <c r="B60" s="133" t="s">
        <v>228</v>
      </c>
      <c r="C60" s="133" t="s">
        <v>123</v>
      </c>
      <c r="D60" s="133" t="s">
        <v>124</v>
      </c>
      <c r="E60" s="133" t="s">
        <v>21</v>
      </c>
      <c r="F60" s="134">
        <v>3</v>
      </c>
      <c r="G60" s="135"/>
      <c r="H60" s="136">
        <f t="shared" si="0"/>
        <v>0</v>
      </c>
    </row>
    <row r="61" spans="1:8" s="2" customFormat="1" ht="13.5" customHeight="1">
      <c r="A61" s="137">
        <v>47</v>
      </c>
      <c r="B61" s="138" t="s">
        <v>239</v>
      </c>
      <c r="C61" s="138" t="s">
        <v>125</v>
      </c>
      <c r="D61" s="138" t="s">
        <v>126</v>
      </c>
      <c r="E61" s="138" t="s">
        <v>94</v>
      </c>
      <c r="F61" s="139">
        <v>3</v>
      </c>
      <c r="G61" s="140"/>
      <c r="H61" s="136">
        <f t="shared" si="0"/>
        <v>0</v>
      </c>
    </row>
    <row r="62" spans="1:8" s="2" customFormat="1" ht="13.5" customHeight="1">
      <c r="A62" s="132">
        <v>48</v>
      </c>
      <c r="B62" s="133" t="s">
        <v>228</v>
      </c>
      <c r="C62" s="133" t="s">
        <v>109</v>
      </c>
      <c r="D62" s="133" t="s">
        <v>110</v>
      </c>
      <c r="E62" s="133" t="s">
        <v>73</v>
      </c>
      <c r="F62" s="134">
        <v>0.001</v>
      </c>
      <c r="G62" s="135"/>
      <c r="H62" s="136">
        <f t="shared" si="0"/>
        <v>0</v>
      </c>
    </row>
    <row r="63" spans="1:8" s="2" customFormat="1" ht="13.5" customHeight="1">
      <c r="A63" s="137">
        <v>49</v>
      </c>
      <c r="B63" s="138" t="s">
        <v>231</v>
      </c>
      <c r="C63" s="138" t="s">
        <v>111</v>
      </c>
      <c r="D63" s="138" t="s">
        <v>112</v>
      </c>
      <c r="E63" s="138" t="s">
        <v>94</v>
      </c>
      <c r="F63" s="139">
        <v>9</v>
      </c>
      <c r="G63" s="140"/>
      <c r="H63" s="136">
        <f t="shared" si="0"/>
        <v>0</v>
      </c>
    </row>
    <row r="64" spans="1:8" s="2" customFormat="1" ht="13.5" customHeight="1">
      <c r="A64" s="132">
        <v>50</v>
      </c>
      <c r="B64" s="133" t="s">
        <v>228</v>
      </c>
      <c r="C64" s="133" t="s">
        <v>113</v>
      </c>
      <c r="D64" s="133" t="s">
        <v>114</v>
      </c>
      <c r="E64" s="133" t="s">
        <v>62</v>
      </c>
      <c r="F64" s="134">
        <v>1.155</v>
      </c>
      <c r="G64" s="135"/>
      <c r="H64" s="136">
        <f t="shared" si="0"/>
        <v>0</v>
      </c>
    </row>
    <row r="65" spans="1:8" s="2" customFormat="1" ht="13.5" customHeight="1">
      <c r="A65" s="137">
        <v>51</v>
      </c>
      <c r="B65" s="138" t="s">
        <v>238</v>
      </c>
      <c r="C65" s="138" t="s">
        <v>115</v>
      </c>
      <c r="D65" s="138" t="s">
        <v>116</v>
      </c>
      <c r="E65" s="138" t="s">
        <v>89</v>
      </c>
      <c r="F65" s="139">
        <v>0.087</v>
      </c>
      <c r="G65" s="140"/>
      <c r="H65" s="136">
        <f t="shared" si="0"/>
        <v>0</v>
      </c>
    </row>
    <row r="66" spans="1:8" s="2" customFormat="1" ht="11.25" customHeight="1">
      <c r="A66" s="126"/>
      <c r="B66" s="3"/>
      <c r="C66" s="131" t="s">
        <v>14</v>
      </c>
      <c r="D66" s="131" t="s">
        <v>127</v>
      </c>
      <c r="E66" s="3"/>
      <c r="F66" s="128"/>
      <c r="G66" s="129"/>
      <c r="H66" s="136"/>
    </row>
    <row r="67" spans="1:8" s="2" customFormat="1" ht="11.25" customHeight="1">
      <c r="A67" s="126"/>
      <c r="B67" s="3"/>
      <c r="C67" s="131" t="s">
        <v>128</v>
      </c>
      <c r="D67" s="131" t="s">
        <v>129</v>
      </c>
      <c r="E67" s="3"/>
      <c r="F67" s="128"/>
      <c r="G67" s="129"/>
      <c r="H67" s="136">
        <f>SUM(H68)</f>
        <v>0</v>
      </c>
    </row>
    <row r="68" spans="1:8" s="2" customFormat="1" ht="13.5" customHeight="1">
      <c r="A68" s="132">
        <v>52</v>
      </c>
      <c r="B68" s="133" t="s">
        <v>228</v>
      </c>
      <c r="C68" s="133" t="s">
        <v>130</v>
      </c>
      <c r="D68" s="133" t="s">
        <v>131</v>
      </c>
      <c r="E68" s="133" t="s">
        <v>73</v>
      </c>
      <c r="F68" s="134">
        <v>1.72</v>
      </c>
      <c r="G68" s="135"/>
      <c r="H68" s="136">
        <f t="shared" si="0"/>
        <v>0</v>
      </c>
    </row>
    <row r="69" spans="1:8" s="2" customFormat="1" ht="8.25" customHeight="1" thickBot="1">
      <c r="A69" s="125"/>
      <c r="B69" s="9"/>
      <c r="C69" s="9"/>
      <c r="D69" s="9"/>
      <c r="E69" s="9"/>
      <c r="F69" s="9"/>
      <c r="G69" s="9"/>
      <c r="H69" s="9"/>
    </row>
    <row r="70" spans="1:8" s="2" customFormat="1" ht="19.5" customHeight="1" thickBot="1">
      <c r="A70" s="141"/>
      <c r="B70" s="142"/>
      <c r="C70" s="143"/>
      <c r="D70" s="144" t="s">
        <v>132</v>
      </c>
      <c r="E70" s="142"/>
      <c r="F70" s="145"/>
      <c r="G70" s="146"/>
      <c r="H70" s="147">
        <f>SUM(H11,H26,H42,H57,H67)</f>
        <v>0</v>
      </c>
    </row>
  </sheetData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our15</cp:lastModifiedBy>
  <dcterms:created xsi:type="dcterms:W3CDTF">2014-05-05T11:42:10Z</dcterms:created>
  <dcterms:modified xsi:type="dcterms:W3CDTF">2014-05-23T16:06:06Z</dcterms:modified>
  <cp:category/>
  <cp:version/>
  <cp:contentType/>
  <cp:contentStatus/>
</cp:coreProperties>
</file>